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Zastita\JAVNI POZIVI I NATJEČAJI 2021\08_JP ZA VOZILA, PLOVILA I OPREMU\04 FINALNO ZA OBJAVU\"/>
    </mc:Choice>
  </mc:AlternateContent>
  <xr:revisionPtr revIDLastSave="0" documentId="13_ncr:1_{181DE8E7-BE54-4133-AA1D-565618B2D18D}" xr6:coauthVersionLast="47" xr6:coauthVersionMax="47" xr10:uidLastSave="{00000000-0000-0000-0000-000000000000}"/>
  <workbookProtection workbookAlgorithmName="SHA-512" workbookHashValue="q3DjiedZNYqKIM6WuZt9S4a1cmmX9KpCAGWaFqqBVIMQiroatAW03y3AIuYdtryW+1rA7WnMmYUjC84CTKZMZw==" workbookSaltValue="j6HHQkRu4zP0R5p7MSLMNA==" workbookSpinCount="100000" lockStructure="1"/>
  <bookViews>
    <workbookView xWindow="1515" yWindow="480" windowWidth="14100" windowHeight="15465" xr2:uid="{E318576C-1848-4C50-9112-E6795FC46FB9}"/>
  </bookViews>
  <sheets>
    <sheet name="Iznosi sufinanciranja" sheetId="2" r:id="rId1"/>
    <sheet name="Najveći iznosi sufinanciranj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2" l="1"/>
  <c r="D38" i="2"/>
  <c r="C39" i="2"/>
  <c r="C40" i="2"/>
  <c r="C41" i="2"/>
  <c r="C42" i="2"/>
  <c r="C37" i="2"/>
  <c r="C28" i="2"/>
  <c r="C38" i="2"/>
  <c r="B39" i="2"/>
  <c r="B40" i="2"/>
  <c r="B41" i="2"/>
  <c r="B42" i="2"/>
  <c r="B38" i="2"/>
  <c r="B18" i="2"/>
  <c r="B17" i="2"/>
  <c r="D17" i="2"/>
  <c r="D21" i="2"/>
  <c r="D29" i="2"/>
  <c r="D22" i="2"/>
  <c r="D18" i="2"/>
  <c r="D28" i="2"/>
  <c r="C29" i="2"/>
  <c r="C30" i="2"/>
  <c r="C31" i="2"/>
  <c r="C32" i="2"/>
  <c r="C27" i="2"/>
  <c r="B29" i="2"/>
  <c r="B28" i="2"/>
  <c r="D20" i="2"/>
  <c r="D19" i="2"/>
  <c r="C20" i="2"/>
  <c r="C21" i="2"/>
  <c r="C22" i="2"/>
  <c r="C17" i="2"/>
  <c r="C18" i="2"/>
  <c r="C19" i="2"/>
  <c r="B19" i="2"/>
  <c r="D40" i="2"/>
  <c r="D41" i="2"/>
  <c r="D42" i="2"/>
  <c r="D37" i="2"/>
  <c r="B37" i="2"/>
  <c r="B30" i="2"/>
  <c r="D30" i="2"/>
  <c r="B31" i="2"/>
  <c r="D31" i="2"/>
  <c r="B32" i="2"/>
  <c r="D32" i="2"/>
  <c r="D27" i="2"/>
  <c r="B27" i="2"/>
  <c r="B20" i="2"/>
  <c r="B21" i="2"/>
  <c r="B22" i="2"/>
</calcChain>
</file>

<file path=xl/sharedStrings.xml><?xml version="1.0" encoding="utf-8"?>
<sst xmlns="http://schemas.openxmlformats.org/spreadsheetml/2006/main" count="102" uniqueCount="25">
  <si>
    <t>Dizel</t>
  </si>
  <si>
    <t>Hibridni pogon</t>
  </si>
  <si>
    <t>Električna energija</t>
  </si>
  <si>
    <t>Vodik</t>
  </si>
  <si>
    <t>Kamioni N1</t>
  </si>
  <si>
    <t>Kamioni N2</t>
  </si>
  <si>
    <t>Kamioni N3</t>
  </si>
  <si>
    <t>Male čistilice</t>
  </si>
  <si>
    <t>Velike čistilice</t>
  </si>
  <si>
    <t>Plovni objekti</t>
  </si>
  <si>
    <t>Iznosi sufinanciranja</t>
  </si>
  <si>
    <t>*za RH maksimalno sufinanciranje od 75 % razlike nabavnih cijena</t>
  </si>
  <si>
    <t>Iznos sufinanciranja [kn]</t>
  </si>
  <si>
    <t>Srednji poduzetnici</t>
  </si>
  <si>
    <t>*za RH maksimalno sufinanciranje od 65 % razlike nabavnih cijena</t>
  </si>
  <si>
    <t>Veliki poduzetnici</t>
  </si>
  <si>
    <t>*za RH maksimalno sufinanciranje od 55 % razlike nabavnih cijena</t>
  </si>
  <si>
    <t>*Prema čl. 3., st. 4. i 5. Priloga 1 Uredbe 651/2014 - Osim u slučajevima utvrđenima u stavku 2., drugom podstavku, poduzeće se ne može smatrati malim ili srednjim poduzećem ako jedno 
ili više tijela javne vlasti zajedno ili samostalno, izravno ili neizravno upravlja s 25 % ili više kapitala ili glasačkih prava u 
dotičnom poduzeću</t>
  </si>
  <si>
    <t>Najveći iznosi sufinanciranja</t>
  </si>
  <si>
    <t>Nabavna cijena [kn]</t>
  </si>
  <si>
    <t>Mikro/mali poduzetnici</t>
  </si>
  <si>
    <t>*upisom nabavne cijene automatski se mijenjaju iznosi sufinanciranja prema Uredbi GBER, čl. 8. st. 2., točki b).</t>
  </si>
  <si>
    <t>Ovdje unijeti nabavnu cijenu odabranog vozila/plovila za dizel pogon i za odabrano alternativno gorivo te potom očitati izračunati iznos sufinanciranja za odgovarajuću kategoriju poduzetnika koji se unosi u ćeliju - Iznos javnog financiranja u Obrascu 1. Zahtjev za sufinanciranje</t>
  </si>
  <si>
    <t>Prilog 10. Tablica izračuna intenziteta potpore (MODEL B)</t>
  </si>
  <si>
    <t>Prilog 10.	Tablica izračuna intenziteta potpore (MODEL B) - najveći iznos sufinanciranja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</si>
</sst>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3" fontId="1" fillId="0" borderId="0" xfId="0" applyNumberFormat="1" applyFont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/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7" borderId="1" xfId="0" applyNumberForma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Protection="1"/>
    <xf numFmtId="3" fontId="6" fillId="0" borderId="5" xfId="0" applyNumberFormat="1" applyFont="1" applyBorder="1" applyProtection="1"/>
    <xf numFmtId="3" fontId="6" fillId="0" borderId="7" xfId="0" applyNumberFormat="1" applyFont="1" applyBorder="1" applyProtection="1"/>
    <xf numFmtId="3" fontId="0" fillId="0" borderId="8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6" xfId="0" applyNumberFormat="1" applyBorder="1" applyAlignment="1" applyProtection="1">
      <alignment horizontal="center" vertical="center" wrapText="1"/>
    </xf>
    <xf numFmtId="3" fontId="0" fillId="0" borderId="8" xfId="0" applyNumberFormat="1" applyBorder="1" applyAlignment="1" applyProtection="1">
      <alignment horizontal="center" vertical="center" wrapText="1"/>
    </xf>
    <xf numFmtId="3" fontId="0" fillId="0" borderId="9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/>
    </xf>
    <xf numFmtId="3" fontId="6" fillId="6" borderId="6" xfId="0" applyNumberFormat="1" applyFont="1" applyFill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/>
    </xf>
    <xf numFmtId="3" fontId="6" fillId="0" borderId="6" xfId="0" applyNumberFormat="1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3" fontId="6" fillId="4" borderId="1" xfId="0" applyNumberFormat="1" applyFont="1" applyFill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5" borderId="1" xfId="0" applyNumberFormat="1" applyFont="1" applyFill="1" applyBorder="1" applyAlignment="1" applyProtection="1">
      <alignment horizontal="center"/>
    </xf>
    <xf numFmtId="3" fontId="6" fillId="5" borderId="6" xfId="0" applyNumberFormat="1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3" fontId="0" fillId="0" borderId="0" xfId="0" applyNumberFormat="1" applyAlignment="1">
      <alignment horizontal="center" vertical="center" wrapText="1"/>
    </xf>
    <xf numFmtId="0" fontId="3" fillId="8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3" fontId="0" fillId="6" borderId="0" xfId="0" applyNumberForma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B91F-F259-4C45-881B-DE14A42D9D07}">
  <dimension ref="A1:G42"/>
  <sheetViews>
    <sheetView tabSelected="1" zoomScaleNormal="100" workbookViewId="0">
      <selection activeCell="H12" sqref="H12"/>
    </sheetView>
  </sheetViews>
  <sheetFormatPr defaultRowHeight="15" x14ac:dyDescent="0.25"/>
  <cols>
    <col min="1" max="1" width="22.7109375" style="7" customWidth="1"/>
    <col min="2" max="5" width="20.7109375" style="7" customWidth="1"/>
    <col min="6" max="7" width="10.85546875" style="7" customWidth="1"/>
    <col min="8" max="16384" width="9.140625" style="7"/>
  </cols>
  <sheetData>
    <row r="1" spans="1:7" s="8" customFormat="1" ht="18.75" x14ac:dyDescent="0.3">
      <c r="A1" s="24" t="s">
        <v>23</v>
      </c>
      <c r="B1" s="25"/>
      <c r="C1" s="25"/>
      <c r="D1" s="25"/>
      <c r="E1" s="25"/>
      <c r="F1" s="25"/>
      <c r="G1" s="26"/>
    </row>
    <row r="2" spans="1:7" s="8" customFormat="1" ht="41.25" customHeight="1" x14ac:dyDescent="0.25">
      <c r="A2" s="49" t="s">
        <v>22</v>
      </c>
      <c r="B2" s="50"/>
      <c r="C2" s="50"/>
      <c r="D2" s="50"/>
      <c r="E2" s="50"/>
      <c r="F2" s="50"/>
      <c r="G2" s="51"/>
    </row>
    <row r="3" spans="1:7" x14ac:dyDescent="0.25">
      <c r="A3" s="52"/>
      <c r="B3" s="40" t="s">
        <v>19</v>
      </c>
      <c r="C3" s="40"/>
      <c r="D3" s="40"/>
      <c r="E3" s="40"/>
      <c r="F3" s="40"/>
      <c r="G3" s="41"/>
    </row>
    <row r="4" spans="1:7" ht="15" customHeight="1" x14ac:dyDescent="0.25">
      <c r="A4" s="52"/>
      <c r="B4" s="13" t="s">
        <v>0</v>
      </c>
      <c r="C4" s="13" t="s">
        <v>1</v>
      </c>
      <c r="D4" s="13" t="s">
        <v>2</v>
      </c>
      <c r="E4" s="13" t="s">
        <v>3</v>
      </c>
      <c r="F4" s="31" t="s">
        <v>21</v>
      </c>
      <c r="G4" s="32"/>
    </row>
    <row r="5" spans="1:7" x14ac:dyDescent="0.25">
      <c r="A5" s="16" t="s">
        <v>4</v>
      </c>
      <c r="B5" s="10"/>
      <c r="C5" s="11"/>
      <c r="D5" s="10"/>
      <c r="E5" s="11"/>
      <c r="F5" s="31"/>
      <c r="G5" s="32"/>
    </row>
    <row r="6" spans="1:7" x14ac:dyDescent="0.25">
      <c r="A6" s="16" t="s">
        <v>5</v>
      </c>
      <c r="B6" s="10"/>
      <c r="C6" s="10"/>
      <c r="D6" s="10"/>
      <c r="E6" s="10"/>
      <c r="F6" s="31"/>
      <c r="G6" s="32"/>
    </row>
    <row r="7" spans="1:7" x14ac:dyDescent="0.25">
      <c r="A7" s="16" t="s">
        <v>6</v>
      </c>
      <c r="B7" s="10"/>
      <c r="C7" s="10"/>
      <c r="D7" s="10"/>
      <c r="E7" s="10"/>
      <c r="F7" s="31"/>
      <c r="G7" s="32"/>
    </row>
    <row r="8" spans="1:7" x14ac:dyDescent="0.25">
      <c r="A8" s="16" t="s">
        <v>7</v>
      </c>
      <c r="B8" s="10"/>
      <c r="C8" s="11"/>
      <c r="D8" s="10"/>
      <c r="E8" s="11"/>
      <c r="F8" s="31"/>
      <c r="G8" s="32"/>
    </row>
    <row r="9" spans="1:7" x14ac:dyDescent="0.25">
      <c r="A9" s="16" t="s">
        <v>8</v>
      </c>
      <c r="B9" s="10"/>
      <c r="C9" s="11"/>
      <c r="D9" s="10"/>
      <c r="E9" s="11"/>
      <c r="F9" s="31"/>
      <c r="G9" s="32"/>
    </row>
    <row r="10" spans="1:7" x14ac:dyDescent="0.25">
      <c r="A10" s="16" t="s">
        <v>9</v>
      </c>
      <c r="B10" s="10"/>
      <c r="C10" s="10"/>
      <c r="D10" s="10"/>
      <c r="E10" s="11"/>
      <c r="F10" s="31"/>
      <c r="G10" s="32"/>
    </row>
    <row r="11" spans="1:7" s="8" customFormat="1" ht="15.75" x14ac:dyDescent="0.25">
      <c r="A11" s="42" t="s">
        <v>10</v>
      </c>
      <c r="B11" s="43"/>
      <c r="C11" s="43"/>
      <c r="D11" s="43"/>
      <c r="E11" s="43"/>
      <c r="F11" s="43"/>
      <c r="G11" s="44"/>
    </row>
    <row r="12" spans="1:7" s="9" customFormat="1" x14ac:dyDescent="0.25">
      <c r="A12" s="33" t="s">
        <v>17</v>
      </c>
      <c r="B12" s="34"/>
      <c r="C12" s="34"/>
      <c r="D12" s="34"/>
      <c r="E12" s="34"/>
      <c r="F12" s="34"/>
      <c r="G12" s="35"/>
    </row>
    <row r="13" spans="1:7" s="8" customFormat="1" ht="45" customHeight="1" x14ac:dyDescent="0.25">
      <c r="A13" s="33"/>
      <c r="B13" s="34"/>
      <c r="C13" s="34"/>
      <c r="D13" s="34"/>
      <c r="E13" s="34"/>
      <c r="F13" s="34"/>
      <c r="G13" s="35"/>
    </row>
    <row r="14" spans="1:7" s="8" customFormat="1" x14ac:dyDescent="0.25">
      <c r="A14" s="20"/>
      <c r="B14" s="45" t="s">
        <v>20</v>
      </c>
      <c r="C14" s="45"/>
      <c r="D14" s="45"/>
      <c r="E14" s="45"/>
      <c r="F14" s="45"/>
      <c r="G14" s="46"/>
    </row>
    <row r="15" spans="1:7" s="8" customFormat="1" x14ac:dyDescent="0.25">
      <c r="A15" s="20"/>
      <c r="B15" s="38" t="s">
        <v>12</v>
      </c>
      <c r="C15" s="38"/>
      <c r="D15" s="38"/>
      <c r="E15" s="38"/>
      <c r="F15" s="38"/>
      <c r="G15" s="39"/>
    </row>
    <row r="16" spans="1:7" s="8" customFormat="1" x14ac:dyDescent="0.25">
      <c r="A16" s="20"/>
      <c r="B16" s="14" t="s">
        <v>1</v>
      </c>
      <c r="C16" s="14" t="s">
        <v>2</v>
      </c>
      <c r="D16" s="15" t="s">
        <v>3</v>
      </c>
      <c r="E16" s="27" t="s">
        <v>11</v>
      </c>
      <c r="F16" s="27"/>
      <c r="G16" s="28"/>
    </row>
    <row r="17" spans="1:7" s="8" customFormat="1" x14ac:dyDescent="0.25">
      <c r="A17" s="17" t="s">
        <v>4</v>
      </c>
      <c r="B17" s="12" t="str">
        <f>IF(ISBLANK(C5)=TRUE," ",IF((C5-$B5)*0.75&gt;'Najveći iznosi sufinanciranja'!B17,'Najveći iznosi sufinanciranja'!B17,(C5-$B5)*0.75))</f>
        <v xml:space="preserve"> </v>
      </c>
      <c r="C17" s="12" t="str">
        <f>IF(B5="","",(IF((IF(ISBLANK(D5)=TRUE," ",IF((D5-$B5)*0.75&gt;'Najveći iznosi sufinanciranja'!C17,'Najveći iznosi sufinanciranja'!C17,(D5-$B5)*0.75)))="","",(IF(ISBLANK(D5)=TRUE," ",IF((D5-$B5)*0.75&gt;'Najveći iznosi sufinanciranja'!C17,'Najveći iznosi sufinanciranja'!C17,(D5-$B5)*0.75))))))</f>
        <v/>
      </c>
      <c r="D17" s="12" t="str">
        <f>IF(ISBLANK(E5)=TRUE," ",IF((E5-$B5)*0.75&gt;'Najveći iznosi sufinanciranja'!D17,'Najveći iznosi sufinanciranja'!D17,(E5-$B5)*0.75))</f>
        <v xml:space="preserve"> </v>
      </c>
      <c r="E17" s="27"/>
      <c r="F17" s="27"/>
      <c r="G17" s="28"/>
    </row>
    <row r="18" spans="1:7" s="8" customFormat="1" x14ac:dyDescent="0.25">
      <c r="A18" s="17" t="s">
        <v>5</v>
      </c>
      <c r="B18" s="12" t="str">
        <f>IF(B6="","",(IF((IF(ISBLANK(C6)=TRUE," ",IF((C6-$B6)*0.75&gt;'Najveći iznosi sufinanciranja'!B18,'Najveći iznosi sufinanciranja'!B18,(C6-$B6)*0.75)))="","",(IF(ISBLANK(C6)=TRUE," ",IF((C6-$B6)*0.75&gt;'Najveći iznosi sufinanciranja'!B18,'Najveći iznosi sufinanciranja'!B18,(C6-$B6)*0.75))))))</f>
        <v/>
      </c>
      <c r="C18" s="12" t="str">
        <f>IF(B6="","",(IF((IF(ISBLANK(D6)=TRUE," ",IF((D6-$B6)*0.75&gt;'Najveći iznosi sufinanciranja'!C18,'Najveći iznosi sufinanciranja'!C18,(D6-$B6)*0.75)))="","",(IF(ISBLANK(D6)=TRUE," ",IF((D6-$B6)*0.75&gt;'Najveći iznosi sufinanciranja'!C18,'Najveći iznosi sufinanciranja'!C18,(D6-$B6)*0.75))))))</f>
        <v/>
      </c>
      <c r="D18" s="12" t="str">
        <f>IF(ISBLANK(E6)=TRUE," ",IF((E6-$B6)*0.75&gt;'Najveći iznosi sufinanciranja'!D18,'Najveći iznosi sufinanciranja'!D18,(E6-$B6)*0.75))</f>
        <v xml:space="preserve"> </v>
      </c>
      <c r="E18" s="27"/>
      <c r="F18" s="27"/>
      <c r="G18" s="28"/>
    </row>
    <row r="19" spans="1:7" s="8" customFormat="1" x14ac:dyDescent="0.25">
      <c r="A19" s="17" t="s">
        <v>6</v>
      </c>
      <c r="B19" s="12" t="str">
        <f>IF(B7="","",(IF((IF(ISBLANK(C7)=TRUE," ",IF((C7-$B7)*0.75&gt;'Najveći iznosi sufinanciranja'!B19,'Najveći iznosi sufinanciranja'!B19,(C7-$B7)*0.75)))="","",(IF(ISBLANK(C7)=TRUE," ",IF((C7-$B7)*0.75&gt;'Najveći iznosi sufinanciranja'!B19,'Najveći iznosi sufinanciranja'!B19,(C7-$B7)*0.75))))))</f>
        <v/>
      </c>
      <c r="C19" s="12" t="str">
        <f>IF(B7="","",(IF((IF(ISBLANK(D7)=TRUE," ",IF((D7-$B7)*0.75&gt;'Najveći iznosi sufinanciranja'!C19,'Najveći iznosi sufinanciranja'!C19,(D7-$B7)*0.75)))="","",(IF(ISBLANK(D7)=TRUE," ",IF((D7-$B7)*0.75&gt;'Najveći iznosi sufinanciranja'!C19,'Najveći iznosi sufinanciranja'!C19,(D7-$B7)*0.75))))))</f>
        <v/>
      </c>
      <c r="D19" s="12" t="str">
        <f>IF(B7="","",(IF((IF(ISBLANK(E7)=TRUE," ",IF((E7-$B7)*0.75&gt;'Najveći iznosi sufinanciranja'!D19,'Najveći iznosi sufinanciranja'!D19,(E7-$B7)*0.75)))="","",(IF(ISBLANK(E7)=TRUE," ",IF((E7-$B7)*0.75&gt;'Najveći iznosi sufinanciranja'!D19,'Najveći iznosi sufinanciranja'!D19,(E7-$B7)*0.75))))))</f>
        <v/>
      </c>
      <c r="E19" s="27"/>
      <c r="F19" s="27"/>
      <c r="G19" s="28"/>
    </row>
    <row r="20" spans="1:7" s="8" customFormat="1" x14ac:dyDescent="0.25">
      <c r="A20" s="17" t="s">
        <v>7</v>
      </c>
      <c r="B20" s="12" t="str">
        <f>IF(ISBLANK(C8)=TRUE," ",IF((C8-$B8)*0.75&gt;'Najveći iznosi sufinanciranja'!B20,'Najveći iznosi sufinanciranja'!B20,(C8-$B8)*0.75))</f>
        <v xml:space="preserve"> </v>
      </c>
      <c r="C20" s="12" t="str">
        <f>IF(B8="","",(IF((IF(ISBLANK(D8)=TRUE," ",IF((D8-$B8)*0.75&gt;'Najveći iznosi sufinanciranja'!C20,'Najveći iznosi sufinanciranja'!C20,(D8-$B8)*0.75)))="","",(IF(ISBLANK(D8)=TRUE," ",IF((D8-$B8)*0.75&gt;'Najveći iznosi sufinanciranja'!C20,'Najveći iznosi sufinanciranja'!C20,(D8-$B8)*0.75))))))</f>
        <v/>
      </c>
      <c r="D20" s="12" t="str">
        <f>IF(B8="","",(IF((IF(ISBLANK(E8)=TRUE," ",IF((E8-$B8)*0.75&gt;'Najveći iznosi sufinanciranja'!D20,'Najveći iznosi sufinanciranja'!D20,(E8-$B8)*0.75)))="","",(IF(ISBLANK(E8)=TRUE," ",IF((E8-$B8)*0.75&gt;'Najveći iznosi sufinanciranja'!D20,'Najveći iznosi sufinanciranja'!D20,(E8-$B8)*0.75))))))</f>
        <v/>
      </c>
      <c r="E20" s="27"/>
      <c r="F20" s="27"/>
      <c r="G20" s="28"/>
    </row>
    <row r="21" spans="1:7" s="8" customFormat="1" x14ac:dyDescent="0.25">
      <c r="A21" s="17" t="s">
        <v>8</v>
      </c>
      <c r="B21" s="12" t="str">
        <f>IF(ISBLANK(C9)=TRUE," ",IF((C9-$B9)*0.75&gt;'Najveći iznosi sufinanciranja'!B21,'Najveći iznosi sufinanciranja'!B21,(C9-$B9)*0.75))</f>
        <v xml:space="preserve"> </v>
      </c>
      <c r="C21" s="12" t="str">
        <f>IF(B9="","",(IF((IF(ISBLANK(D9)=TRUE," ",IF((D9-$B9)*0.75&gt;'Najveći iznosi sufinanciranja'!C21,'Najveći iznosi sufinanciranja'!C21,(D9-$B9)*0.75)))="","",(IF(ISBLANK(D9)=TRUE," ",IF((D9-$B9)*0.75&gt;'Najveći iznosi sufinanciranja'!C21,'Najveći iznosi sufinanciranja'!C21,(D9-$B9)*0.75))))))</f>
        <v/>
      </c>
      <c r="D21" s="12" t="str">
        <f>IF(ISBLANK(E9)=TRUE," ",IF((E9-$B9)*0.75&gt;'Najveći iznosi sufinanciranja'!D21,'Najveći iznosi sufinanciranja'!D21,(E9-$B9)*0.75))</f>
        <v xml:space="preserve"> </v>
      </c>
      <c r="E21" s="27"/>
      <c r="F21" s="27"/>
      <c r="G21" s="28"/>
    </row>
    <row r="22" spans="1:7" s="8" customFormat="1" x14ac:dyDescent="0.25">
      <c r="A22" s="17" t="s">
        <v>9</v>
      </c>
      <c r="B22" s="12" t="str">
        <f>IF(ISBLANK(C10)=TRUE," ",IF((C10-$B10)*0.75&gt;'Najveći iznosi sufinanciranja'!B22,'Najveći iznosi sufinanciranja'!B22,(C10-$B10)*0.75))</f>
        <v xml:space="preserve"> </v>
      </c>
      <c r="C22" s="12" t="str">
        <f>IF(B10="","",(IF((IF(ISBLANK(D10)=TRUE," ",IF((D10-$B10)*0.75&gt;'Najveći iznosi sufinanciranja'!C22,'Najveći iznosi sufinanciranja'!C22,(D10-$B10)*0.75)))="","",(IF(ISBLANK(D10)=TRUE," ",IF((D10-$B10)*0.75&gt;'Najveći iznosi sufinanciranja'!C22,'Najveći iznosi sufinanciranja'!C22,(D10-$B10)*0.75))))))</f>
        <v/>
      </c>
      <c r="D22" s="12" t="str">
        <f>IF(ISBLANK(E10)=TRUE," ",IF((E10-$B10)*0.75&gt;'Najveći iznosi sufinanciranja'!D22,'Najveći iznosi sufinanciranja'!D22,(E10-$B10)*0.75))</f>
        <v xml:space="preserve"> </v>
      </c>
      <c r="E22" s="27"/>
      <c r="F22" s="27"/>
      <c r="G22" s="28"/>
    </row>
    <row r="23" spans="1:7" s="8" customFormat="1" x14ac:dyDescent="0.25">
      <c r="A23" s="21"/>
      <c r="B23" s="22"/>
      <c r="C23" s="22"/>
      <c r="D23" s="22"/>
      <c r="E23" s="22"/>
      <c r="F23" s="22"/>
      <c r="G23" s="23"/>
    </row>
    <row r="24" spans="1:7" s="8" customFormat="1" x14ac:dyDescent="0.25">
      <c r="A24" s="20"/>
      <c r="B24" s="47" t="s">
        <v>13</v>
      </c>
      <c r="C24" s="47"/>
      <c r="D24" s="47"/>
      <c r="E24" s="47"/>
      <c r="F24" s="47"/>
      <c r="G24" s="48"/>
    </row>
    <row r="25" spans="1:7" s="8" customFormat="1" x14ac:dyDescent="0.25">
      <c r="A25" s="20"/>
      <c r="B25" s="38" t="s">
        <v>12</v>
      </c>
      <c r="C25" s="38"/>
      <c r="D25" s="38"/>
      <c r="E25" s="38"/>
      <c r="F25" s="38"/>
      <c r="G25" s="39"/>
    </row>
    <row r="26" spans="1:7" s="8" customFormat="1" x14ac:dyDescent="0.25">
      <c r="A26" s="20"/>
      <c r="B26" s="14" t="s">
        <v>1</v>
      </c>
      <c r="C26" s="14" t="s">
        <v>2</v>
      </c>
      <c r="D26" s="15" t="s">
        <v>3</v>
      </c>
      <c r="E26" s="27" t="s">
        <v>14</v>
      </c>
      <c r="F26" s="27"/>
      <c r="G26" s="28"/>
    </row>
    <row r="27" spans="1:7" s="8" customFormat="1" x14ac:dyDescent="0.25">
      <c r="A27" s="17" t="s">
        <v>4</v>
      </c>
      <c r="B27" s="12" t="str">
        <f>IF(ISBLANK(C5)=TRUE," ",IF((C5-$B5)*0.65&gt;'Najveći iznosi sufinanciranja'!B27,'Najveći iznosi sufinanciranja'!B27,(C5-$B5)*0.65))</f>
        <v xml:space="preserve"> </v>
      </c>
      <c r="C27" s="12" t="str">
        <f>IF(B5="","",(IF(ISBLANK(D5)=TRUE," ",IF((D5-$B5)*0.65&gt;'Najveći iznosi sufinanciranja'!C27,'Najveći iznosi sufinanciranja'!C27,(D5-$B5)*0.65))))</f>
        <v/>
      </c>
      <c r="D27" s="12" t="str">
        <f>IF(ISBLANK(E5)=TRUE," ",IF((E5-$B5)*0.65&gt;'Najveći iznosi sufinanciranja'!D27,'Najveći iznosi sufinanciranja'!D27,(E5-$B5)*0.65))</f>
        <v xml:space="preserve"> </v>
      </c>
      <c r="E27" s="27"/>
      <c r="F27" s="27"/>
      <c r="G27" s="28"/>
    </row>
    <row r="28" spans="1:7" s="8" customFormat="1" x14ac:dyDescent="0.25">
      <c r="A28" s="17" t="s">
        <v>5</v>
      </c>
      <c r="B28" s="12" t="str">
        <f>IF(B6="","",(IF(ISBLANK(C6)=TRUE," ",IF((C6-$B6)*0.65&gt;'Najveći iznosi sufinanciranja'!B28,'Najveći iznosi sufinanciranja'!B28,(C6-$B6)*0.65))))</f>
        <v/>
      </c>
      <c r="C28" s="12" t="str">
        <f>IF(B6="","",(IF(ISBLANK(D6)=TRUE," ",IF((D6-$B6)*0.65&gt;'Najveći iznosi sufinanciranja'!C28,'Najveći iznosi sufinanciranja'!C28,(D6-$B6)*0.65))))</f>
        <v/>
      </c>
      <c r="D28" s="12" t="str">
        <f>IF(B6="","",(IF(ISBLANK(E6)=TRUE," ",IF((E6-$B6)*0.65&gt;'Najveći iznosi sufinanciranja'!D28,'Najveći iznosi sufinanciranja'!D28,(E6-$B6)*0.65))))</f>
        <v/>
      </c>
      <c r="E28" s="27"/>
      <c r="F28" s="27"/>
      <c r="G28" s="28"/>
    </row>
    <row r="29" spans="1:7" s="8" customFormat="1" x14ac:dyDescent="0.25">
      <c r="A29" s="17" t="s">
        <v>6</v>
      </c>
      <c r="B29" s="12" t="str">
        <f>IF(B7="","",(IF(ISBLANK(C7)=TRUE," ",IF((C7-$B7)*0.65&gt;'Najveći iznosi sufinanciranja'!B29,'Najveći iznosi sufinanciranja'!B29,(C7-$B7)*0.65))))</f>
        <v/>
      </c>
      <c r="C29" s="12" t="str">
        <f>IF(B7="","",(IF(ISBLANK(D7)=TRUE," ",IF((D7-$B7)*0.65&gt;'Najveći iznosi sufinanciranja'!C29,'Najveći iznosi sufinanciranja'!C29,(D7-$B7)*0.65))))</f>
        <v/>
      </c>
      <c r="D29" s="12" t="str">
        <f>IF(B7="","",(IF(ISBLANK(E7)=TRUE," ",IF((E7-$B7)*0.65&gt;'Najveći iznosi sufinanciranja'!D29,'Najveći iznosi sufinanciranja'!D29,(E7-$B7)*0.65))))</f>
        <v/>
      </c>
      <c r="E29" s="27"/>
      <c r="F29" s="27"/>
      <c r="G29" s="28"/>
    </row>
    <row r="30" spans="1:7" s="8" customFormat="1" x14ac:dyDescent="0.25">
      <c r="A30" s="17" t="s">
        <v>7</v>
      </c>
      <c r="B30" s="12" t="str">
        <f>IF(ISBLANK(C8)=TRUE," ",IF((C8-$B8)*0.65&gt;'Najveći iznosi sufinanciranja'!B30,'Najveći iznosi sufinanciranja'!B30,(C8-$B8)*0.65))</f>
        <v xml:space="preserve"> </v>
      </c>
      <c r="C30" s="12" t="str">
        <f>IF(B8="","",(IF(ISBLANK(D8)=TRUE," ",IF((D8-$B8)*0.65&gt;'Najveći iznosi sufinanciranja'!C30,'Najveći iznosi sufinanciranja'!C30,(D8-$B8)*0.65))))</f>
        <v/>
      </c>
      <c r="D30" s="12" t="str">
        <f>IF(ISBLANK(E8)=TRUE," ",IF((E8-$B8)*0.65&gt;'Najveći iznosi sufinanciranja'!D30,'Najveći iznosi sufinanciranja'!D30,(E8-$B8)*0.65))</f>
        <v xml:space="preserve"> </v>
      </c>
      <c r="E30" s="27"/>
      <c r="F30" s="27"/>
      <c r="G30" s="28"/>
    </row>
    <row r="31" spans="1:7" s="8" customFormat="1" x14ac:dyDescent="0.25">
      <c r="A31" s="17" t="s">
        <v>8</v>
      </c>
      <c r="B31" s="12" t="str">
        <f>IF(ISBLANK(C9)=TRUE," ",IF((C9-$B9)*0.65&gt;'Najveći iznosi sufinanciranja'!B31,'Najveći iznosi sufinanciranja'!B31,(C9-$B9)*0.65))</f>
        <v xml:space="preserve"> </v>
      </c>
      <c r="C31" s="12" t="str">
        <f>IF(B9="","",(IF(ISBLANK(D9)=TRUE," ",IF((D9-$B9)*0.65&gt;'Najveći iznosi sufinanciranja'!C31,'Najveći iznosi sufinanciranja'!C31,(D9-$B9)*0.65))))</f>
        <v/>
      </c>
      <c r="D31" s="12" t="str">
        <f>IF(ISBLANK(E9)=TRUE," ",IF((E9-$B9)*0.65&gt;'Najveći iznosi sufinanciranja'!D31,'Najveći iznosi sufinanciranja'!D31,(E9-$B9)*0.65))</f>
        <v xml:space="preserve"> </v>
      </c>
      <c r="E31" s="27"/>
      <c r="F31" s="27"/>
      <c r="G31" s="28"/>
    </row>
    <row r="32" spans="1:7" s="8" customFormat="1" x14ac:dyDescent="0.25">
      <c r="A32" s="17" t="s">
        <v>9</v>
      </c>
      <c r="B32" s="12" t="str">
        <f>IF(ISBLANK(C10)=TRUE," ",IF((C10-$B10)*0.65&gt;'Najveći iznosi sufinanciranja'!B32,'Najveći iznosi sufinanciranja'!B32,(C10-$B10)*0.65))</f>
        <v xml:space="preserve"> </v>
      </c>
      <c r="C32" s="12" t="str">
        <f>IF(B10="","",(IF(ISBLANK(D10)=TRUE," ",IF((D10-$B10)*0.65&gt;'Najveći iznosi sufinanciranja'!C32,'Najveći iznosi sufinanciranja'!C32,(D10-$B10)*0.65))))</f>
        <v/>
      </c>
      <c r="D32" s="12" t="str">
        <f>IF(ISBLANK(E10)=TRUE," ",IF((E10-$B10)*0.65&gt;'Najveći iznosi sufinanciranja'!D32,'Najveći iznosi sufinanciranja'!D32,(E10-$B10)*0.65))</f>
        <v xml:space="preserve"> </v>
      </c>
      <c r="E32" s="27"/>
      <c r="F32" s="27"/>
      <c r="G32" s="28"/>
    </row>
    <row r="33" spans="1:7" s="8" customFormat="1" x14ac:dyDescent="0.25">
      <c r="A33" s="21"/>
      <c r="B33" s="22"/>
      <c r="C33" s="22"/>
      <c r="D33" s="22"/>
      <c r="E33" s="22"/>
      <c r="F33" s="22"/>
      <c r="G33" s="23"/>
    </row>
    <row r="34" spans="1:7" s="8" customFormat="1" x14ac:dyDescent="0.25">
      <c r="A34" s="20"/>
      <c r="B34" s="36" t="s">
        <v>15</v>
      </c>
      <c r="C34" s="36"/>
      <c r="D34" s="36"/>
      <c r="E34" s="36"/>
      <c r="F34" s="36"/>
      <c r="G34" s="37"/>
    </row>
    <row r="35" spans="1:7" s="8" customFormat="1" x14ac:dyDescent="0.25">
      <c r="A35" s="20"/>
      <c r="B35" s="38" t="s">
        <v>12</v>
      </c>
      <c r="C35" s="38"/>
      <c r="D35" s="38"/>
      <c r="E35" s="38"/>
      <c r="F35" s="38"/>
      <c r="G35" s="39"/>
    </row>
    <row r="36" spans="1:7" s="8" customFormat="1" x14ac:dyDescent="0.25">
      <c r="A36" s="20"/>
      <c r="B36" s="14" t="s">
        <v>1</v>
      </c>
      <c r="C36" s="14" t="s">
        <v>2</v>
      </c>
      <c r="D36" s="15" t="s">
        <v>3</v>
      </c>
      <c r="E36" s="27" t="s">
        <v>16</v>
      </c>
      <c r="F36" s="27"/>
      <c r="G36" s="28"/>
    </row>
    <row r="37" spans="1:7" s="8" customFormat="1" x14ac:dyDescent="0.25">
      <c r="A37" s="17" t="s">
        <v>4</v>
      </c>
      <c r="B37" s="12" t="str">
        <f>IF(ISBLANK(C5)=TRUE," ",IF((C5-$B5)*0.55&gt;'Najveći iznosi sufinanciranja'!B27,'Najveći iznosi sufinanciranja'!B27,(C5-$B5)*0.55))</f>
        <v xml:space="preserve"> </v>
      </c>
      <c r="C37" s="12" t="str">
        <f>IF(B5="","",(IF(ISBLANK(D5)=TRUE," ",IF((D5-$B5)*0.55&gt;'Najveći iznosi sufinanciranja'!C37,'Najveći iznosi sufinanciranja'!C37,(D5-$B5)*0.55))))</f>
        <v/>
      </c>
      <c r="D37" s="12" t="str">
        <f>IF(ISBLANK(E5)=TRUE," ",IF((E5-$B5)*0.55&gt;'Najveći iznosi sufinanciranja'!D27,'Najveći iznosi sufinanciranja'!D27,(E5-$B5)*0.55))</f>
        <v xml:space="preserve"> </v>
      </c>
      <c r="E37" s="27"/>
      <c r="F37" s="27"/>
      <c r="G37" s="28"/>
    </row>
    <row r="38" spans="1:7" s="8" customFormat="1" x14ac:dyDescent="0.25">
      <c r="A38" s="17" t="s">
        <v>5</v>
      </c>
      <c r="B38" s="12" t="str">
        <f>IF(B6="","",(IF(ISBLANK(C6)=TRUE," ",IF((C6-$B6)*0.55&gt;'Najveći iznosi sufinanciranja'!B38,'Najveći iznosi sufinanciranja'!B38,(C6-$B6)*0.55))))</f>
        <v/>
      </c>
      <c r="C38" s="12" t="str">
        <f>IF(B6="","",(IF(ISBLANK(D6)=TRUE," ",IF((D6-$B6)*0.55&gt;'Najveći iznosi sufinanciranja'!C38,'Najveći iznosi sufinanciranja'!C38,(D6-$B6)*0.55))))</f>
        <v/>
      </c>
      <c r="D38" s="12" t="str">
        <f>IF(B6="","",(IF(ISBLANK(E6)=TRUE," ",IF((E6-$B6)*0.55&gt;'Najveći iznosi sufinanciranja'!D38,'Najveći iznosi sufinanciranja'!D38,(E6-$B6)*0.55))))</f>
        <v/>
      </c>
      <c r="E38" s="27"/>
      <c r="F38" s="27"/>
      <c r="G38" s="28"/>
    </row>
    <row r="39" spans="1:7" s="8" customFormat="1" x14ac:dyDescent="0.25">
      <c r="A39" s="17" t="s">
        <v>6</v>
      </c>
      <c r="B39" s="12" t="str">
        <f>IF(B7="","",(IF(ISBLANK(C7)=TRUE," ",IF((C7-$B7)*0.55&gt;'Najveći iznosi sufinanciranja'!B39,'Najveći iznosi sufinanciranja'!B39,(C7-$B7)*0.55))))</f>
        <v/>
      </c>
      <c r="C39" s="12" t="str">
        <f>IF(B7="","",(IF(ISBLANK(D7)=TRUE," ",IF((D7-$B7)*0.55&gt;'Najveći iznosi sufinanciranja'!C39,'Najveći iznosi sufinanciranja'!C39,(D7-$B7)*0.55))))</f>
        <v/>
      </c>
      <c r="D39" s="12" t="str">
        <f>IF(B7="","",(IF(ISBLANK(E7)=TRUE," ",IF((E7-$B7)*0.55&gt;'Najveći iznosi sufinanciranja'!D39,'Najveći iznosi sufinanciranja'!D39,(E7-$B7)*0.55))))</f>
        <v/>
      </c>
      <c r="E39" s="27"/>
      <c r="F39" s="27"/>
      <c r="G39" s="28"/>
    </row>
    <row r="40" spans="1:7" s="8" customFormat="1" x14ac:dyDescent="0.25">
      <c r="A40" s="17" t="s">
        <v>7</v>
      </c>
      <c r="B40" s="12" t="str">
        <f>IF(B8="","",(IF(ISBLANK(C8)=TRUE," ",IF((C8-$B8)*0.55&gt;'Najveći iznosi sufinanciranja'!B40,'Najveći iznosi sufinanciranja'!B40,(C8-$B8)*0.55))))</f>
        <v/>
      </c>
      <c r="C40" s="12" t="str">
        <f>IF(B8="","",(IF(ISBLANK(D8)=TRUE," ",IF((D8-$B8)*0.55&gt;'Najveći iznosi sufinanciranja'!C40,'Najveći iznosi sufinanciranja'!C40,(D8-$B8)*0.55))))</f>
        <v/>
      </c>
      <c r="D40" s="12" t="str">
        <f>IF(ISBLANK(E8)=TRUE," ",IF((E8-$B8)*0.55&gt;'Najveći iznosi sufinanciranja'!D30,'Najveći iznosi sufinanciranja'!D30,(E8-$B8)*0.55))</f>
        <v xml:space="preserve"> </v>
      </c>
      <c r="E40" s="27"/>
      <c r="F40" s="27"/>
      <c r="G40" s="28"/>
    </row>
    <row r="41" spans="1:7" s="8" customFormat="1" x14ac:dyDescent="0.25">
      <c r="A41" s="17" t="s">
        <v>8</v>
      </c>
      <c r="B41" s="12" t="str">
        <f>IF(B9="","",(IF(ISBLANK(C9)=TRUE," ",IF((C9-$B9)*0.55&gt;'Najveći iznosi sufinanciranja'!B41,'Najveći iznosi sufinanciranja'!B41,(C9-$B9)*0.55))))</f>
        <v/>
      </c>
      <c r="C41" s="12" t="str">
        <f>IF(B9="","",(IF(ISBLANK(D9)=TRUE," ",IF((D9-$B9)*0.55&gt;'Najveći iznosi sufinanciranja'!C41,'Najveći iznosi sufinanciranja'!C41,(D9-$B9)*0.55))))</f>
        <v/>
      </c>
      <c r="D41" s="12" t="str">
        <f>IF(ISBLANK(E9)=TRUE," ",IF((E9-$B9)*0.55&gt;'Najveći iznosi sufinanciranja'!D31,'Najveći iznosi sufinanciranja'!D31,(E9-$B9)*0.55))</f>
        <v xml:space="preserve"> </v>
      </c>
      <c r="E41" s="27"/>
      <c r="F41" s="27"/>
      <c r="G41" s="28"/>
    </row>
    <row r="42" spans="1:7" s="8" customFormat="1" ht="15.75" thickBot="1" x14ac:dyDescent="0.3">
      <c r="A42" s="18" t="s">
        <v>9</v>
      </c>
      <c r="B42" s="19" t="str">
        <f>IF(B10="","",(IF(ISBLANK(C10)=TRUE," ",IF((C10-$B10)*0.55&gt;'Najveći iznosi sufinanciranja'!B42,'Najveći iznosi sufinanciranja'!B42,(C10-$B10)*0.55))))</f>
        <v/>
      </c>
      <c r="C42" s="19" t="str">
        <f>IF(B10="","",(IF(ISBLANK(D10)=TRUE," ",IF((D10-$B10)*0.55&gt;'Najveći iznosi sufinanciranja'!C42,'Najveći iznosi sufinanciranja'!C42,(D10-$B10)*0.55))))</f>
        <v/>
      </c>
      <c r="D42" s="19" t="str">
        <f>IF(ISBLANK(E10)=TRUE," ",IF((E10-$B10)*0.55&gt;'Najveći iznosi sufinanciranja'!D32,'Najveći iznosi sufinanciranja'!D32,(E10-$B10)*0.55))</f>
        <v xml:space="preserve"> </v>
      </c>
      <c r="E42" s="29"/>
      <c r="F42" s="29"/>
      <c r="G42" s="30"/>
    </row>
  </sheetData>
  <sheetProtection algorithmName="SHA-512" hashValue="oo1LluVMvmfO1XoRF7tTQYmt56wwNxEys8Q+8uNdDhsQWwLyLVRJN7zjcw5SxQXOF8DqPSW9g/eFcvDcznE3Uw==" saltValue="ao5eQT2jP5Eg3T0OI0RTnA==" spinCount="100000" sheet="1" objects="1" scenarios="1"/>
  <mergeCells count="21">
    <mergeCell ref="A1:G1"/>
    <mergeCell ref="E36:G42"/>
    <mergeCell ref="E26:G32"/>
    <mergeCell ref="E16:G22"/>
    <mergeCell ref="F4:G10"/>
    <mergeCell ref="A12:G13"/>
    <mergeCell ref="B34:G34"/>
    <mergeCell ref="B35:G35"/>
    <mergeCell ref="B3:G3"/>
    <mergeCell ref="A11:G11"/>
    <mergeCell ref="B14:G14"/>
    <mergeCell ref="B15:G15"/>
    <mergeCell ref="B24:G24"/>
    <mergeCell ref="B25:G25"/>
    <mergeCell ref="A2:G2"/>
    <mergeCell ref="A3:A4"/>
    <mergeCell ref="A14:A16"/>
    <mergeCell ref="A24:A26"/>
    <mergeCell ref="A34:A36"/>
    <mergeCell ref="A23:G23"/>
    <mergeCell ref="A33:G3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D6CD-E27C-47BA-A1A5-A3B3213D8E35}">
  <sheetPr>
    <pageSetUpPr fitToPage="1"/>
  </sheetPr>
  <dimension ref="A1:H42"/>
  <sheetViews>
    <sheetView workbookViewId="0">
      <selection activeCell="I12" sqref="I12"/>
    </sheetView>
  </sheetViews>
  <sheetFormatPr defaultRowHeight="15" x14ac:dyDescent="0.25"/>
  <cols>
    <col min="1" max="1" width="22.7109375" customWidth="1"/>
    <col min="2" max="2" width="16.85546875" customWidth="1"/>
    <col min="3" max="3" width="20.5703125" customWidth="1"/>
    <col min="4" max="4" width="17.5703125" customWidth="1"/>
  </cols>
  <sheetData>
    <row r="1" spans="1:8" ht="18.75" x14ac:dyDescent="0.3">
      <c r="A1" s="55" t="s">
        <v>24</v>
      </c>
      <c r="B1" s="55"/>
      <c r="C1" s="55"/>
      <c r="D1" s="55"/>
      <c r="E1" s="55"/>
      <c r="F1" s="55"/>
      <c r="G1" s="55"/>
      <c r="H1" s="55"/>
    </row>
    <row r="2" spans="1:8" x14ac:dyDescent="0.25">
      <c r="B2" s="58" t="s">
        <v>19</v>
      </c>
      <c r="C2" s="58"/>
      <c r="D2" s="58"/>
      <c r="E2" s="58"/>
      <c r="F2" s="58"/>
      <c r="G2" s="58"/>
      <c r="H2" s="58"/>
    </row>
    <row r="3" spans="1:8" x14ac:dyDescent="0.25">
      <c r="B3" t="s">
        <v>0</v>
      </c>
      <c r="C3" t="s">
        <v>1</v>
      </c>
      <c r="D3" t="s">
        <v>2</v>
      </c>
      <c r="E3" t="s">
        <v>3</v>
      </c>
    </row>
    <row r="4" spans="1:8" x14ac:dyDescent="0.25">
      <c r="A4" t="s">
        <v>4</v>
      </c>
      <c r="B4" s="1">
        <v>200000</v>
      </c>
      <c r="C4" s="1"/>
      <c r="D4" s="1">
        <v>310000</v>
      </c>
      <c r="E4" s="1"/>
      <c r="F4" s="1"/>
      <c r="G4" s="1"/>
      <c r="H4" s="1"/>
    </row>
    <row r="5" spans="1:8" x14ac:dyDescent="0.25">
      <c r="A5" t="s">
        <v>5</v>
      </c>
      <c r="B5" s="1">
        <v>370000</v>
      </c>
      <c r="C5" s="1">
        <v>850000</v>
      </c>
      <c r="D5" s="1">
        <v>1500000</v>
      </c>
      <c r="E5" s="1">
        <v>1500000</v>
      </c>
      <c r="F5" s="1"/>
      <c r="G5" s="1"/>
      <c r="H5" s="1"/>
    </row>
    <row r="6" spans="1:8" x14ac:dyDescent="0.25">
      <c r="A6" t="s">
        <v>6</v>
      </c>
      <c r="B6" s="1">
        <v>1200000</v>
      </c>
      <c r="C6" s="1">
        <v>2300000</v>
      </c>
      <c r="D6" s="1">
        <v>3500000</v>
      </c>
      <c r="E6" s="1">
        <v>3500000</v>
      </c>
      <c r="F6" s="1"/>
      <c r="G6" s="1"/>
      <c r="H6" s="1"/>
    </row>
    <row r="7" spans="1:8" x14ac:dyDescent="0.25">
      <c r="A7" t="s">
        <v>7</v>
      </c>
      <c r="B7" s="1">
        <v>690000</v>
      </c>
      <c r="C7" s="1"/>
      <c r="D7" s="1">
        <v>1500000</v>
      </c>
      <c r="E7" s="1"/>
      <c r="F7" s="1"/>
      <c r="G7" s="1"/>
      <c r="H7" s="1"/>
    </row>
    <row r="8" spans="1:8" x14ac:dyDescent="0.25">
      <c r="A8" t="s">
        <v>8</v>
      </c>
      <c r="B8" s="1">
        <v>1200000</v>
      </c>
      <c r="C8" s="1"/>
      <c r="D8" s="1">
        <v>2500000</v>
      </c>
      <c r="E8" s="1"/>
      <c r="F8" s="1"/>
      <c r="G8" s="1"/>
      <c r="H8" s="1"/>
    </row>
    <row r="9" spans="1:8" x14ac:dyDescent="0.25">
      <c r="A9" t="s">
        <v>9</v>
      </c>
      <c r="B9" s="1">
        <v>1600000</v>
      </c>
      <c r="C9" s="1">
        <v>3500000</v>
      </c>
      <c r="D9" s="1">
        <v>4000000</v>
      </c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ht="15.75" x14ac:dyDescent="0.25">
      <c r="A11" s="59" t="s">
        <v>18</v>
      </c>
      <c r="B11" s="59"/>
      <c r="C11" s="59"/>
      <c r="D11" s="59"/>
      <c r="E11" s="59"/>
      <c r="F11" s="59"/>
      <c r="G11" s="59"/>
      <c r="H11" s="59"/>
    </row>
    <row r="12" spans="1:8" s="6" customFormat="1" ht="15.75" x14ac:dyDescent="0.25">
      <c r="A12" s="54" t="s">
        <v>17</v>
      </c>
      <c r="B12" s="54"/>
      <c r="C12" s="54"/>
      <c r="D12" s="54"/>
      <c r="E12" s="54"/>
      <c r="F12" s="54"/>
      <c r="G12" s="54"/>
      <c r="H12" s="5"/>
    </row>
    <row r="13" spans="1:8" ht="40.5" customHeight="1" x14ac:dyDescent="0.25">
      <c r="A13" s="54"/>
      <c r="B13" s="54"/>
      <c r="C13" s="54"/>
      <c r="D13" s="54"/>
      <c r="E13" s="54"/>
      <c r="F13" s="54"/>
      <c r="G13" s="54"/>
    </row>
    <row r="14" spans="1:8" x14ac:dyDescent="0.25">
      <c r="B14" s="60" t="s">
        <v>20</v>
      </c>
      <c r="C14" s="60"/>
      <c r="D14" s="60"/>
      <c r="E14" s="60"/>
      <c r="F14" s="60"/>
      <c r="G14" s="60"/>
    </row>
    <row r="15" spans="1:8" x14ac:dyDescent="0.25">
      <c r="B15" s="57" t="s">
        <v>12</v>
      </c>
      <c r="C15" s="57"/>
      <c r="D15" s="57"/>
      <c r="E15" s="57"/>
      <c r="F15" s="57"/>
      <c r="G15" s="57"/>
    </row>
    <row r="16" spans="1:8" x14ac:dyDescent="0.25">
      <c r="A16" s="2"/>
      <c r="B16" s="3" t="s">
        <v>1</v>
      </c>
      <c r="C16" s="3" t="s">
        <v>2</v>
      </c>
      <c r="D16" s="1" t="s">
        <v>3</v>
      </c>
      <c r="E16" s="53" t="s">
        <v>11</v>
      </c>
      <c r="F16" s="53"/>
      <c r="G16" s="53"/>
    </row>
    <row r="17" spans="1:7" x14ac:dyDescent="0.25">
      <c r="A17" s="2" t="s">
        <v>4</v>
      </c>
      <c r="B17" s="1"/>
      <c r="C17" s="1">
        <v>82500</v>
      </c>
      <c r="D17" s="1"/>
      <c r="E17" s="53"/>
      <c r="F17" s="53"/>
      <c r="G17" s="53"/>
    </row>
    <row r="18" spans="1:7" x14ac:dyDescent="0.25">
      <c r="A18" s="2" t="s">
        <v>5</v>
      </c>
      <c r="B18" s="1">
        <v>360000</v>
      </c>
      <c r="C18" s="1">
        <v>847500</v>
      </c>
      <c r="D18" s="1">
        <v>847500</v>
      </c>
      <c r="E18" s="53"/>
      <c r="F18" s="53"/>
      <c r="G18" s="53"/>
    </row>
    <row r="19" spans="1:7" x14ac:dyDescent="0.25">
      <c r="A19" s="2" t="s">
        <v>6</v>
      </c>
      <c r="B19" s="1">
        <v>825000</v>
      </c>
      <c r="C19" s="1">
        <v>1725000</v>
      </c>
      <c r="D19" s="1">
        <v>1725000</v>
      </c>
      <c r="E19" s="53"/>
      <c r="F19" s="53"/>
      <c r="G19" s="53"/>
    </row>
    <row r="20" spans="1:7" x14ac:dyDescent="0.25">
      <c r="A20" s="2" t="s">
        <v>7</v>
      </c>
      <c r="B20" s="1"/>
      <c r="C20" s="1">
        <v>607500</v>
      </c>
      <c r="D20" s="1"/>
      <c r="E20" s="53"/>
      <c r="F20" s="53"/>
      <c r="G20" s="53"/>
    </row>
    <row r="21" spans="1:7" x14ac:dyDescent="0.25">
      <c r="A21" s="2" t="s">
        <v>8</v>
      </c>
      <c r="B21" s="1"/>
      <c r="C21" s="1">
        <v>975000</v>
      </c>
      <c r="D21" s="1"/>
      <c r="E21" s="53"/>
      <c r="F21" s="53"/>
      <c r="G21" s="53"/>
    </row>
    <row r="22" spans="1:7" x14ac:dyDescent="0.25">
      <c r="A22" s="2" t="s">
        <v>9</v>
      </c>
      <c r="B22" s="1">
        <v>1425000</v>
      </c>
      <c r="C22" s="1">
        <v>1800000</v>
      </c>
      <c r="D22" s="1"/>
      <c r="E22" s="53"/>
      <c r="F22" s="53"/>
      <c r="G22" s="53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B24" s="61" t="s">
        <v>13</v>
      </c>
      <c r="C24" s="61"/>
      <c r="D24" s="61"/>
      <c r="E24" s="61"/>
      <c r="F24" s="61"/>
      <c r="G24" s="61"/>
    </row>
    <row r="25" spans="1:7" x14ac:dyDescent="0.25">
      <c r="A25" s="4"/>
      <c r="B25" s="57" t="s">
        <v>12</v>
      </c>
      <c r="C25" s="57"/>
      <c r="D25" s="57"/>
      <c r="E25" s="57"/>
      <c r="F25" s="57"/>
      <c r="G25" s="57"/>
    </row>
    <row r="26" spans="1:7" x14ac:dyDescent="0.25">
      <c r="A26" s="2"/>
      <c r="B26" s="3" t="s">
        <v>1</v>
      </c>
      <c r="C26" s="3" t="s">
        <v>2</v>
      </c>
      <c r="D26" s="1" t="s">
        <v>3</v>
      </c>
      <c r="E26" s="53" t="s">
        <v>14</v>
      </c>
      <c r="F26" s="53"/>
      <c r="G26" s="53"/>
    </row>
    <row r="27" spans="1:7" x14ac:dyDescent="0.25">
      <c r="A27" s="2" t="s">
        <v>4</v>
      </c>
      <c r="B27" s="1"/>
      <c r="C27" s="1">
        <v>71500</v>
      </c>
      <c r="D27" s="1"/>
      <c r="E27" s="53"/>
      <c r="F27" s="53"/>
      <c r="G27" s="53"/>
    </row>
    <row r="28" spans="1:7" x14ac:dyDescent="0.25">
      <c r="A28" s="2" t="s">
        <v>5</v>
      </c>
      <c r="B28" s="1">
        <v>312000</v>
      </c>
      <c r="C28" s="1">
        <v>734500</v>
      </c>
      <c r="D28" s="1">
        <v>734500</v>
      </c>
      <c r="E28" s="53"/>
      <c r="F28" s="53"/>
      <c r="G28" s="53"/>
    </row>
    <row r="29" spans="1:7" x14ac:dyDescent="0.25">
      <c r="A29" s="2" t="s">
        <v>6</v>
      </c>
      <c r="B29" s="1">
        <v>715000</v>
      </c>
      <c r="C29" s="1">
        <v>1495000</v>
      </c>
      <c r="D29" s="1">
        <v>1495000</v>
      </c>
      <c r="E29" s="53"/>
      <c r="F29" s="53"/>
      <c r="G29" s="53"/>
    </row>
    <row r="30" spans="1:7" x14ac:dyDescent="0.25">
      <c r="A30" s="2" t="s">
        <v>7</v>
      </c>
      <c r="B30" s="1"/>
      <c r="C30" s="1">
        <v>526500</v>
      </c>
      <c r="D30" s="1"/>
      <c r="E30" s="53"/>
      <c r="F30" s="53"/>
      <c r="G30" s="53"/>
    </row>
    <row r="31" spans="1:7" x14ac:dyDescent="0.25">
      <c r="A31" s="2" t="s">
        <v>8</v>
      </c>
      <c r="B31" s="1"/>
      <c r="C31" s="1">
        <v>845000</v>
      </c>
      <c r="D31" s="1"/>
      <c r="E31" s="53"/>
      <c r="F31" s="53"/>
      <c r="G31" s="53"/>
    </row>
    <row r="32" spans="1:7" x14ac:dyDescent="0.25">
      <c r="A32" s="2" t="s">
        <v>9</v>
      </c>
      <c r="B32" s="1">
        <v>1235000</v>
      </c>
      <c r="C32" s="1">
        <v>1560000</v>
      </c>
      <c r="D32" s="1"/>
      <c r="E32" s="53"/>
      <c r="F32" s="53"/>
      <c r="G32" s="53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B34" s="56" t="s">
        <v>15</v>
      </c>
      <c r="C34" s="56"/>
      <c r="D34" s="56"/>
      <c r="E34" s="56"/>
      <c r="F34" s="56"/>
      <c r="G34" s="56"/>
    </row>
    <row r="35" spans="1:7" x14ac:dyDescent="0.25">
      <c r="A35" s="4"/>
      <c r="B35" s="57" t="s">
        <v>12</v>
      </c>
      <c r="C35" s="57"/>
      <c r="D35" s="57"/>
      <c r="E35" s="57"/>
      <c r="F35" s="57"/>
      <c r="G35" s="57"/>
    </row>
    <row r="36" spans="1:7" x14ac:dyDescent="0.25">
      <c r="A36" s="2"/>
      <c r="B36" s="3" t="s">
        <v>1</v>
      </c>
      <c r="C36" s="3" t="s">
        <v>2</v>
      </c>
      <c r="D36" s="1" t="s">
        <v>3</v>
      </c>
      <c r="E36" s="53" t="s">
        <v>16</v>
      </c>
      <c r="F36" s="53"/>
      <c r="G36" s="53"/>
    </row>
    <row r="37" spans="1:7" x14ac:dyDescent="0.25">
      <c r="A37" s="2" t="s">
        <v>4</v>
      </c>
      <c r="B37" s="1"/>
      <c r="C37" s="1">
        <v>60500.000000000007</v>
      </c>
      <c r="D37" s="1"/>
      <c r="E37" s="53"/>
      <c r="F37" s="53"/>
      <c r="G37" s="53"/>
    </row>
    <row r="38" spans="1:7" x14ac:dyDescent="0.25">
      <c r="A38" s="2" t="s">
        <v>5</v>
      </c>
      <c r="B38" s="1">
        <v>264000</v>
      </c>
      <c r="C38" s="1">
        <v>621500</v>
      </c>
      <c r="D38" s="1">
        <v>621500</v>
      </c>
      <c r="E38" s="53"/>
      <c r="F38" s="53"/>
      <c r="G38" s="53"/>
    </row>
    <row r="39" spans="1:7" x14ac:dyDescent="0.25">
      <c r="A39" s="2" t="s">
        <v>6</v>
      </c>
      <c r="B39" s="1">
        <v>605000</v>
      </c>
      <c r="C39" s="1">
        <v>1265000</v>
      </c>
      <c r="D39" s="1">
        <v>1265000</v>
      </c>
      <c r="E39" s="53"/>
      <c r="F39" s="53"/>
      <c r="G39" s="53"/>
    </row>
    <row r="40" spans="1:7" x14ac:dyDescent="0.25">
      <c r="A40" s="2" t="s">
        <v>7</v>
      </c>
      <c r="B40" s="1"/>
      <c r="C40" s="1">
        <v>445500.00000000006</v>
      </c>
      <c r="D40" s="1"/>
      <c r="E40" s="53"/>
      <c r="F40" s="53"/>
      <c r="G40" s="53"/>
    </row>
    <row r="41" spans="1:7" x14ac:dyDescent="0.25">
      <c r="A41" s="2" t="s">
        <v>8</v>
      </c>
      <c r="B41" s="1"/>
      <c r="C41" s="1">
        <v>715000</v>
      </c>
      <c r="D41" s="1"/>
      <c r="E41" s="53"/>
      <c r="F41" s="53"/>
      <c r="G41" s="53"/>
    </row>
    <row r="42" spans="1:7" x14ac:dyDescent="0.25">
      <c r="A42" s="2" t="s">
        <v>9</v>
      </c>
      <c r="B42" s="1">
        <v>1045000.0000000001</v>
      </c>
      <c r="C42" s="1">
        <v>1320000</v>
      </c>
      <c r="D42" s="1"/>
      <c r="E42" s="53"/>
      <c r="F42" s="53"/>
      <c r="G42" s="53"/>
    </row>
  </sheetData>
  <sheetProtection algorithmName="SHA-512" hashValue="G3Pshb1+Q/UaCp9nk5ctvXgfOW78y5HJjKS8GmfPMtSLMQo4P6wsI4Jho4/EMEbAn7vmYIAjVGan+QhZf4qpzQ==" saltValue="/4vRdPDYaHZt0ZJMHXMzJw==" spinCount="100000" sheet="1" formatCells="0" formatColumns="0" formatRows="0" insertColumns="0" insertRows="0" insertHyperlinks="0" deleteColumns="0" deleteRows="0" sort="0" autoFilter="0" pivotTables="0"/>
  <mergeCells count="13">
    <mergeCell ref="E36:G42"/>
    <mergeCell ref="E26:G32"/>
    <mergeCell ref="E16:G22"/>
    <mergeCell ref="A12:G13"/>
    <mergeCell ref="A1:H1"/>
    <mergeCell ref="B34:G34"/>
    <mergeCell ref="B35:G35"/>
    <mergeCell ref="B2:H2"/>
    <mergeCell ref="A11:H11"/>
    <mergeCell ref="B14:G14"/>
    <mergeCell ref="B15:G15"/>
    <mergeCell ref="B24:G24"/>
    <mergeCell ref="B25:G25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6ED08B0B460F43A7C3EED10C3F136D" ma:contentTypeVersion="10" ma:contentTypeDescription="Create a new document." ma:contentTypeScope="" ma:versionID="de0f0f19dcf823aa79996a0e7ecbd3e9">
  <xsd:schema xmlns:xsd="http://www.w3.org/2001/XMLSchema" xmlns:xs="http://www.w3.org/2001/XMLSchema" xmlns:p="http://schemas.microsoft.com/office/2006/metadata/properties" xmlns:ns2="e573b0e5-2346-4ce1-b536-9edb871f2142" xmlns:ns3="6bfd174e-0406-4c79-9e62-a32124e59834" targetNamespace="http://schemas.microsoft.com/office/2006/metadata/properties" ma:root="true" ma:fieldsID="cbfa3faa319623c5457d917509d76e46" ns2:_="" ns3:_="">
    <xsd:import namespace="e573b0e5-2346-4ce1-b536-9edb871f2142"/>
    <xsd:import namespace="6bfd174e-0406-4c79-9e62-a32124e59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3b0e5-2346-4ce1-b536-9edb871f2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d174e-0406-4c79-9e62-a32124e59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D0E68397-CC1D-497C-AA4A-0D8C69C4B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73b0e5-2346-4ce1-b536-9edb871f2142"/>
    <ds:schemaRef ds:uri="6bfd174e-0406-4c79-9e62-a32124e59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83574F-AC3D-4C92-9439-1C4DBFEE1EEE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e573b0e5-2346-4ce1-b536-9edb871f2142"/>
    <ds:schemaRef ds:uri="http://purl.org/dc/terms/"/>
    <ds:schemaRef ds:uri="http://schemas.openxmlformats.org/package/2006/metadata/core-properties"/>
    <ds:schemaRef ds:uri="6bfd174e-0406-4c79-9e62-a32124e5983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8E99D2-A352-493E-9FD8-1459900299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436CC4-8EDE-4162-9C3B-782D4DF896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Iznosi sufinanciranja</vt:lpstr>
      <vt:lpstr>Najveći iznosi sufinanciranja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Šimun Lončarević</dc:creator>
  <cp:lastModifiedBy>Milovan Zrakić</cp:lastModifiedBy>
  <cp:lastPrinted>2021-12-13T10:52:03Z</cp:lastPrinted>
  <dcterms:created xsi:type="dcterms:W3CDTF">2021-09-29T11:08:03Z</dcterms:created>
  <dcterms:modified xsi:type="dcterms:W3CDTF">2021-12-13T11:25:11Z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0x010100486ED08B0B460F43A7C3EED10C3F136D</vt:lpwstr>
  </property>
  <property fmtid="{D5CDD505-2E9C-101B-9397-08002B2CF9AE}" pid="3" name="docIndexRef">
    <vt:lpwstr>45ba7196-84e3-4080-9cae-617465856cd0</vt:lpwstr>
  </property>
  <property fmtid="{D5CDD505-2E9C-101B-9397-08002B2CF9AE}" pid="4" name="bjSaver">
    <vt:lpwstr>V+D85u1sjs8jcSog9GsFMw3PJRGEdtob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jDocumentSecurityLabel">
    <vt:lpwstr>NEKLASIFICIRANO</vt:lpwstr>
  </property>
  <property fmtid="{D5CDD505-2E9C-101B-9397-08002B2CF9AE}" pid="8" name="bjClsUserRVM">
    <vt:lpwstr>[]</vt:lpwstr>
  </property>
</Properties>
</file>